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Упрямово\"/>
    </mc:Choice>
  </mc:AlternateContent>
  <bookViews>
    <workbookView xWindow="132" yWindow="480" windowWidth="22716" windowHeight="9204"/>
  </bookViews>
  <sheets>
    <sheet name="Документ (12)" sheetId="13" r:id="rId1"/>
  </sheets>
  <definedNames>
    <definedName name="_xlnm.Print_Titles" localSheetId="0">'Документ (12)'!$4:$5</definedName>
  </definedNames>
  <calcPr calcId="152511"/>
</workbook>
</file>

<file path=xl/calcChain.xml><?xml version="1.0" encoding="utf-8"?>
<calcChain xmlns="http://schemas.openxmlformats.org/spreadsheetml/2006/main">
  <c r="AL29" i="13" l="1"/>
  <c r="AL30" i="13"/>
  <c r="AM36" i="13" l="1"/>
  <c r="AM35" i="13"/>
  <c r="AM34" i="13"/>
  <c r="AM33" i="13"/>
  <c r="AM32" i="13"/>
  <c r="AM31" i="13"/>
  <c r="AM21" i="13"/>
  <c r="AM20" i="13"/>
  <c r="AM19" i="13"/>
  <c r="AM18" i="13"/>
  <c r="AM17" i="13"/>
  <c r="AM16" i="13"/>
  <c r="AM15" i="13"/>
  <c r="AM14" i="13"/>
  <c r="AM13" i="13"/>
  <c r="AM12" i="13"/>
  <c r="AM11" i="13"/>
  <c r="AM10" i="13"/>
  <c r="AM9" i="13"/>
  <c r="AM8" i="13"/>
  <c r="AM7" i="13"/>
  <c r="AM6" i="13"/>
  <c r="AK12" i="13"/>
  <c r="AK16" i="13"/>
  <c r="AK19" i="13"/>
  <c r="AK15" i="13" s="1"/>
  <c r="AK22" i="13"/>
  <c r="AK24" i="13"/>
  <c r="AK26" i="13"/>
  <c r="AL7" i="13" l="1"/>
  <c r="AL9" i="13"/>
  <c r="AL12" i="13"/>
  <c r="AL16" i="13"/>
  <c r="AL19" i="13"/>
  <c r="AL22" i="13"/>
  <c r="AL24" i="13"/>
  <c r="AL26" i="13"/>
  <c r="AL35" i="13"/>
  <c r="AK9" i="13"/>
  <c r="AK7" i="13"/>
  <c r="AM29" i="13" l="1"/>
  <c r="AM30" i="13"/>
  <c r="AL15" i="13"/>
  <c r="AL11" i="13" s="1"/>
  <c r="AL6" i="13" s="1"/>
  <c r="AL37" i="13" s="1"/>
  <c r="AM37" i="13" s="1"/>
  <c r="AK11" i="13"/>
  <c r="AK6" i="13" s="1"/>
  <c r="AK37" i="13" s="1"/>
</calcChain>
</file>

<file path=xl/sharedStrings.xml><?xml version="1.0" encoding="utf-8"?>
<sst xmlns="http://schemas.openxmlformats.org/spreadsheetml/2006/main" count="138" uniqueCount="79">
  <si>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</si>
  <si>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</si>
  <si>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</si>
  <si>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</si>
  <si>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</si>
  <si>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</si>
  <si>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</si>
  <si>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</si>
  <si>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</si>
  <si>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</si>
  <si>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</si>
  <si>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</si>
  <si>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</si>
  <si>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</si>
  <si>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</si>
  <si>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</si>
  <si>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</si>
  <si>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</si>
  <si>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</si>
  <si>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</si>
  <si>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</si>
  <si>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</si>
  <si>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</si>
  <si>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</si>
  <si>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</si>
  <si>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</si>
  <si>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</si>
  <si>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</si>
  <si>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</si>
  <si>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</si>
  <si>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</si>
  <si>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</si>
  <si>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</si>
  <si>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</si>
  <si>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</si>
  <si>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</si>
  <si>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</si>
  <si>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00020210000000000000</t>
  </si>
  <si>
    <t xml:space="preserve">          Дотации бюджетам бюджетной системы Российской Федерации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</si>
  <si>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</si>
  <si>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</si>
  <si>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00020240000000000000</t>
  </si>
  <si>
    <t xml:space="preserve">          Иные межбюджетные трансферты</t>
  </si>
  <si>
    <t>00020700000000000000</t>
  </si>
  <si>
    <t xml:space="preserve">        ПРОЧИЕ БЕЗВОЗМЕЗДНЫЕ ПОСТУПЛЕНИЯ</t>
  </si>
  <si>
    <t>ИТОГО ДОХОДОВ</t>
  </si>
  <si>
    <t>00010800000000000000</t>
  </si>
  <si>
    <t xml:space="preserve">        ГОСУДАРСТВЕННАЯ ПОШЛИНА</t>
  </si>
  <si>
    <t>00020230000000000000</t>
  </si>
  <si>
    <t xml:space="preserve">          Субвенции бюджетам бюджетной системы Российской Федерации</t>
  </si>
  <si>
    <t>18210601030101000110</t>
  </si>
  <si>
    <t xml:space="preserve">  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</si>
  <si>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</si>
  <si>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</si>
  <si>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</si>
  <si>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</si>
  <si>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</si>
  <si>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</si>
  <si>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</si>
  <si>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</si>
  <si>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00310804020011000110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</si>
  <si>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</si>
  <si>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00311690050100000140</t>
  </si>
  <si>
    <t xml:space="preserve">                Прочие   поступления  от  денежных   взысканий (штрафов)  и  иных  сумм в  возмещение   ущерба,  зачисляемые  в  бюджеты  поселений</t>
  </si>
  <si>
    <t>00311705050100000180</t>
  </si>
  <si>
    <t xml:space="preserve">                Прочие неналоговые доходы бюджетов поселений</t>
  </si>
  <si>
    <t>00311714030100000150</t>
  </si>
  <si>
    <t xml:space="preserve">                Средства самообложения граждан, зачисляемые в бюджеты сельских поселений</t>
  </si>
  <si>
    <t>81020705030109000150</t>
  </si>
  <si>
    <t xml:space="preserve">                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</si>
  <si>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18210606033102100110</t>
  </si>
  <si>
    <t>Ожидаемое исполнение в 2019 году</t>
  </si>
  <si>
    <t>% исполнения к плану 2019 года</t>
  </si>
  <si>
    <t>Исполнено по бюджету муниципального района на 01.11.2019 года</t>
  </si>
  <si>
    <t>Прогноз бюджета на 2020 год</t>
  </si>
  <si>
    <t>Рост 2020 года к 2019 году, %</t>
  </si>
  <si>
    <t>План на 2019 год утвержденный</t>
  </si>
  <si>
    <t>План на 2019 год с учетом изменений</t>
  </si>
  <si>
    <t>Ожидаемое исполнение бюджета МО СП "Деревня Упрямово" на 2019 год в разрезе доходных источников, прогноз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</si>
</sst>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0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0" fontId="5" fillId="5" borderId="3" xfId="13" applyNumberFormat="1" applyFont="1" applyFill="1" applyAlignment="1" applyProtection="1">
      <alignment horizontal="center" vertical="center" wrapText="1"/>
    </xf>
    <xf numFmtId="0" fontId="5" fillId="5" borderId="2" xfId="12" applyNumberFormat="1" applyFont="1" applyFill="1" applyAlignment="1" applyProtection="1">
      <alignment horizontal="center" vertical="center" wrapText="1"/>
    </xf>
    <xf numFmtId="0" fontId="5" fillId="5" borderId="7" xfId="12" applyNumberFormat="1" applyFont="1" applyFill="1" applyBorder="1" applyAlignment="1" applyProtection="1">
      <alignment horizontal="center" vertical="center" wrapText="1"/>
    </xf>
    <xf numFmtId="0" fontId="9" fillId="5" borderId="0" xfId="0" applyFont="1" applyFill="1" applyProtection="1">
      <protection locked="0"/>
    </xf>
    <xf numFmtId="4" fontId="8" fillId="5" borderId="14" xfId="2" applyNumberFormat="1" applyFont="1" applyFill="1" applyBorder="1" applyAlignment="1" applyProtection="1"/>
    <xf numFmtId="4" fontId="5" fillId="5" borderId="14" xfId="2" applyNumberFormat="1" applyFont="1" applyFill="1" applyBorder="1" applyAlignment="1" applyProtection="1"/>
    <xf numFmtId="4" fontId="8" fillId="5" borderId="2" xfId="17" applyNumberFormat="1" applyFont="1" applyFill="1" applyAlignment="1" applyProtection="1">
      <alignment shrinkToFit="1"/>
    </xf>
    <xf numFmtId="10" fontId="8" fillId="5" borderId="2" xfId="18" applyNumberFormat="1" applyFont="1" applyFill="1" applyAlignment="1" applyProtection="1">
      <alignment shrinkToFit="1"/>
    </xf>
    <xf numFmtId="10" fontId="8" fillId="5" borderId="7" xfId="18" applyNumberFormat="1" applyFont="1" applyFill="1" applyBorder="1" applyAlignment="1" applyProtection="1">
      <alignment shrinkToFit="1"/>
    </xf>
    <xf numFmtId="4" fontId="5" fillId="5" borderId="2" xfId="17" applyNumberFormat="1" applyFont="1" applyFill="1" applyAlignment="1" applyProtection="1">
      <alignment shrinkToFit="1"/>
    </xf>
    <xf numFmtId="10" fontId="5" fillId="5" borderId="2" xfId="18" applyNumberFormat="1" applyFont="1" applyFill="1" applyAlignment="1" applyProtection="1">
      <alignment shrinkToFit="1"/>
    </xf>
    <xf numFmtId="10" fontId="5" fillId="5" borderId="7" xfId="18" applyNumberFormat="1" applyFont="1" applyFill="1" applyBorder="1" applyAlignment="1" applyProtection="1">
      <alignment shrinkToFit="1"/>
    </xf>
    <xf numFmtId="4" fontId="8" fillId="5" borderId="2" xfId="21" applyNumberFormat="1" applyFont="1" applyFill="1" applyAlignment="1" applyProtection="1">
      <alignment shrinkToFit="1"/>
    </xf>
    <xf numFmtId="10" fontId="8" fillId="5" borderId="2" xfId="22" applyNumberFormat="1" applyFont="1" applyFill="1" applyAlignment="1" applyProtection="1">
      <alignment shrinkToFit="1"/>
    </xf>
    <xf numFmtId="10" fontId="8" fillId="5" borderId="7" xfId="22" applyNumberFormat="1" applyFont="1" applyFill="1" applyBorder="1" applyAlignment="1" applyProtection="1">
      <alignment shrinkToFit="1"/>
    </xf>
    <xf numFmtId="4" fontId="9" fillId="5" borderId="14" xfId="0" applyNumberFormat="1" applyFont="1" applyFill="1" applyBorder="1" applyAlignment="1" applyProtection="1">
      <protection locked="0"/>
    </xf>
    <xf numFmtId="4" fontId="6" fillId="5" borderId="14" xfId="0" applyNumberFormat="1" applyFont="1" applyFill="1" applyBorder="1" applyAlignment="1" applyProtection="1">
      <protection locked="0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49" fontId="7" fillId="5" borderId="15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11" fillId="5" borderId="1" xfId="1" applyNumberFormat="1" applyFont="1" applyFill="1" applyAlignment="1" applyProtection="1">
      <alignment horizontal="center" vertical="center" wrapText="1"/>
    </xf>
    <xf numFmtId="0" fontId="5" fillId="5" borderId="2" xfId="12" applyNumberFormat="1" applyFont="1" applyFill="1" applyAlignment="1" applyProtection="1">
      <alignment horizontal="center" vertical="center" wrapText="1"/>
    </xf>
    <xf numFmtId="0" fontId="5" fillId="5" borderId="2" xfId="12" applyFont="1" applyFill="1" applyAlignment="1">
      <alignment horizontal="center" vertical="center" wrapText="1"/>
    </xf>
    <xf numFmtId="0" fontId="5" fillId="5" borderId="2" xfId="11" applyNumberFormat="1" applyFont="1" applyFill="1" applyAlignment="1" applyProtection="1">
      <alignment horizontal="center" vertical="center" wrapText="1"/>
    </xf>
    <xf numFmtId="0" fontId="5" fillId="5" borderId="2" xfId="11" applyFont="1" applyFill="1" applyAlignment="1">
      <alignment horizontal="center" vertical="center" wrapText="1"/>
    </xf>
    <xf numFmtId="0" fontId="5" fillId="5" borderId="7" xfId="11" applyFont="1" applyFill="1" applyBorder="1" applyAlignment="1">
      <alignment horizontal="center" vertical="center" wrapText="1"/>
    </xf>
    <xf numFmtId="0" fontId="5" fillId="5" borderId="8" xfId="11" applyNumberFormat="1" applyFont="1" applyFill="1" applyBorder="1" applyAlignment="1" applyProtection="1">
      <alignment horizontal="center" vertical="center" wrapText="1"/>
    </xf>
    <xf numFmtId="0" fontId="5" fillId="5" borderId="9" xfId="11" applyNumberFormat="1" applyFont="1" applyFill="1" applyBorder="1" applyAlignment="1" applyProtection="1">
      <alignment horizontal="center" vertical="center" wrapText="1"/>
    </xf>
    <xf numFmtId="0" fontId="5" fillId="5" borderId="10" xfId="11" applyNumberFormat="1" applyFont="1" applyFill="1" applyBorder="1" applyAlignment="1" applyProtection="1">
      <alignment horizontal="center" vertical="center" wrapText="1"/>
    </xf>
    <xf numFmtId="0" fontId="5" fillId="5" borderId="11" xfId="11" applyNumberFormat="1" applyFont="1" applyFill="1" applyBorder="1" applyAlignment="1" applyProtection="1">
      <alignment horizontal="center" vertical="center" wrapText="1"/>
    </xf>
    <xf numFmtId="0" fontId="5" fillId="5" borderId="12" xfId="11" applyNumberFormat="1" applyFont="1" applyFill="1" applyBorder="1" applyAlignment="1" applyProtection="1">
      <alignment horizontal="center" vertical="center" wrapText="1"/>
    </xf>
    <xf numFmtId="0" fontId="5" fillId="5" borderId="13" xfId="11" applyNumberFormat="1" applyFont="1" applyFill="1" applyBorder="1" applyAlignment="1" applyProtection="1">
      <alignment horizontal="center" vertical="center" wrapText="1"/>
    </xf>
    <xf numFmtId="49" fontId="5" fillId="5" borderId="15" xfId="2" applyNumberFormat="1" applyFont="1" applyFill="1" applyBorder="1" applyAlignment="1" applyProtection="1">
      <alignment horizontal="center" vertical="center" wrapText="1"/>
    </xf>
    <xf numFmtId="49" fontId="5" fillId="5" borderId="16" xfId="2" applyNumberFormat="1" applyFont="1" applyFill="1" applyBorder="1" applyAlignment="1" applyProtection="1">
      <alignment horizontal="center" vertical="center" wrapText="1"/>
    </xf>
    <xf numFmtId="49" fontId="10" fillId="5" borderId="15" xfId="0" applyNumberFormat="1" applyFont="1" applyFill="1" applyBorder="1" applyAlignment="1" applyProtection="1">
      <alignment horizontal="center" vertical="center" wrapText="1"/>
      <protection locked="0"/>
    </xf>
    <xf numFmtId="49" fontId="10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" xfId="5" applyNumberFormat="1" applyFont="1" applyFill="1" applyBorder="1" applyAlignment="1" applyProtection="1">
      <alignment horizontal="right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"/>
  <sheetViews>
    <sheetView showGridLines="0" showZeros="0" tabSelected="1" topLeftCell="B1" zoomScaleNormal="100" zoomScaleSheetLayoutView="100" workbookViewId="0">
      <pane ySplit="5" topLeftCell="A30" activePane="bottomLeft" state="frozen"/>
      <selection pane="bottomLeft" activeCell="AP30" sqref="AP30"/>
    </sheetView>
  </sheetViews>
  <sheetFormatPr defaultRowHeight="13.8" outlineLevelRow="5" x14ac:dyDescent="0.25"/>
  <cols>
    <col min="1" max="1" width="8.88671875" style="2" hidden="1"/>
    <col min="2" max="2" width="46.44140625" style="2" customWidth="1"/>
    <col min="3" max="3" width="21.109375" style="2" customWidth="1"/>
    <col min="4" max="15" width="8.88671875" style="2" hidden="1"/>
    <col min="16" max="16" width="12.21875" style="2" customWidth="1"/>
    <col min="17" max="17" width="8.88671875" style="2" hidden="1"/>
    <col min="18" max="18" width="11.33203125" style="2" customWidth="1"/>
    <col min="19" max="26" width="8.88671875" style="2" hidden="1" customWidth="1"/>
    <col min="27" max="27" width="13.88671875" style="2" customWidth="1"/>
    <col min="28" max="31" width="8.88671875" style="2" hidden="1" customWidth="1"/>
    <col min="32" max="32" width="12.77734375" style="2" customWidth="1"/>
    <col min="33" max="36" width="8.88671875" style="2" hidden="1"/>
    <col min="37" max="37" width="13.5546875" style="2" customWidth="1"/>
    <col min="38" max="38" width="11.44140625" style="2" customWidth="1"/>
    <col min="39" max="39" width="9.33203125" style="2" customWidth="1"/>
    <col min="40" max="16384" width="8.88671875" style="2"/>
  </cols>
  <sheetData>
    <row r="1" spans="1:39" ht="14.55" customHeight="1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1"/>
    </row>
    <row r="2" spans="1:39" ht="43.8" customHeight="1" x14ac:dyDescent="0.25">
      <c r="A2" s="39" t="s">
        <v>78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</row>
    <row r="3" spans="1:39" ht="34.799999999999997" customHeight="1" x14ac:dyDescent="0.25">
      <c r="A3" s="55" t="s">
        <v>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</row>
    <row r="4" spans="1:39" ht="49.8" customHeight="1" x14ac:dyDescent="0.25">
      <c r="A4" s="60" t="s">
        <v>1</v>
      </c>
      <c r="B4" s="62" t="s">
        <v>2</v>
      </c>
      <c r="C4" s="64" t="s">
        <v>3</v>
      </c>
      <c r="D4" s="66" t="s">
        <v>1</v>
      </c>
      <c r="E4" s="68" t="s">
        <v>1</v>
      </c>
      <c r="F4" s="56" t="s">
        <v>4</v>
      </c>
      <c r="G4" s="57"/>
      <c r="H4" s="57"/>
      <c r="I4" s="56" t="s">
        <v>5</v>
      </c>
      <c r="J4" s="57"/>
      <c r="K4" s="57"/>
      <c r="L4" s="37" t="s">
        <v>1</v>
      </c>
      <c r="M4" s="37" t="s">
        <v>1</v>
      </c>
      <c r="N4" s="37" t="s">
        <v>1</v>
      </c>
      <c r="O4" s="37" t="s">
        <v>1</v>
      </c>
      <c r="P4" s="40" t="s">
        <v>76</v>
      </c>
      <c r="Q4" s="40" t="s">
        <v>1</v>
      </c>
      <c r="R4" s="40" t="s">
        <v>77</v>
      </c>
      <c r="S4" s="40" t="s">
        <v>1</v>
      </c>
      <c r="T4" s="40" t="s">
        <v>1</v>
      </c>
      <c r="U4" s="40" t="s">
        <v>1</v>
      </c>
      <c r="V4" s="40" t="s">
        <v>1</v>
      </c>
      <c r="W4" s="40" t="s">
        <v>1</v>
      </c>
      <c r="X4" s="40" t="s">
        <v>1</v>
      </c>
      <c r="Y4" s="45" t="s">
        <v>73</v>
      </c>
      <c r="Z4" s="46"/>
      <c r="AA4" s="47"/>
      <c r="AB4" s="42" t="s">
        <v>6</v>
      </c>
      <c r="AC4" s="43"/>
      <c r="AD4" s="43"/>
      <c r="AE4" s="14" t="s">
        <v>1</v>
      </c>
      <c r="AF4" s="33" t="s">
        <v>72</v>
      </c>
      <c r="AG4" s="42" t="s">
        <v>7</v>
      </c>
      <c r="AH4" s="43"/>
      <c r="AI4" s="42" t="s">
        <v>8</v>
      </c>
      <c r="AJ4" s="44"/>
      <c r="AK4" s="51" t="s">
        <v>71</v>
      </c>
      <c r="AL4" s="53" t="s">
        <v>74</v>
      </c>
      <c r="AM4" s="35" t="s">
        <v>75</v>
      </c>
    </row>
    <row r="5" spans="1:39" ht="43.2" customHeight="1" x14ac:dyDescent="0.25">
      <c r="A5" s="61"/>
      <c r="B5" s="63"/>
      <c r="C5" s="65"/>
      <c r="D5" s="67"/>
      <c r="E5" s="69"/>
      <c r="F5" s="3" t="s">
        <v>1</v>
      </c>
      <c r="G5" s="3" t="s">
        <v>1</v>
      </c>
      <c r="H5" s="3" t="s">
        <v>1</v>
      </c>
      <c r="I5" s="3" t="s">
        <v>1</v>
      </c>
      <c r="J5" s="3" t="s">
        <v>1</v>
      </c>
      <c r="K5" s="3" t="s">
        <v>1</v>
      </c>
      <c r="L5" s="38"/>
      <c r="M5" s="38"/>
      <c r="N5" s="38"/>
      <c r="O5" s="38"/>
      <c r="P5" s="41"/>
      <c r="Q5" s="41"/>
      <c r="R5" s="41"/>
      <c r="S5" s="41"/>
      <c r="T5" s="41"/>
      <c r="U5" s="41"/>
      <c r="V5" s="41"/>
      <c r="W5" s="41"/>
      <c r="X5" s="41"/>
      <c r="Y5" s="48"/>
      <c r="Z5" s="49"/>
      <c r="AA5" s="50"/>
      <c r="AB5" s="15" t="s">
        <v>1</v>
      </c>
      <c r="AC5" s="15" t="s">
        <v>1</v>
      </c>
      <c r="AD5" s="15" t="s">
        <v>1</v>
      </c>
      <c r="AE5" s="15"/>
      <c r="AF5" s="34"/>
      <c r="AG5" s="15" t="s">
        <v>1</v>
      </c>
      <c r="AH5" s="15" t="s">
        <v>1</v>
      </c>
      <c r="AI5" s="15" t="s">
        <v>1</v>
      </c>
      <c r="AJ5" s="16" t="s">
        <v>1</v>
      </c>
      <c r="AK5" s="52"/>
      <c r="AL5" s="54"/>
      <c r="AM5" s="36"/>
    </row>
    <row r="6" spans="1:39" s="17" customFormat="1" ht="22.2" customHeight="1" x14ac:dyDescent="0.25">
      <c r="A6" s="8" t="s">
        <v>9</v>
      </c>
      <c r="B6" s="9" t="s">
        <v>10</v>
      </c>
      <c r="C6" s="8" t="s">
        <v>9</v>
      </c>
      <c r="D6" s="8"/>
      <c r="E6" s="8"/>
      <c r="F6" s="10"/>
      <c r="G6" s="8"/>
      <c r="H6" s="8"/>
      <c r="I6" s="8"/>
      <c r="J6" s="8"/>
      <c r="K6" s="8"/>
      <c r="L6" s="8"/>
      <c r="M6" s="8"/>
      <c r="N6" s="8"/>
      <c r="O6" s="11">
        <v>0</v>
      </c>
      <c r="P6" s="20">
        <v>330808</v>
      </c>
      <c r="Q6" s="20">
        <v>217400.01</v>
      </c>
      <c r="R6" s="20">
        <v>548208.01</v>
      </c>
      <c r="S6" s="20">
        <v>548208.01</v>
      </c>
      <c r="T6" s="20">
        <v>548208.01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20">
        <v>342560.43</v>
      </c>
      <c r="AA6" s="20">
        <v>342560.43</v>
      </c>
      <c r="AB6" s="20">
        <v>0</v>
      </c>
      <c r="AC6" s="20">
        <v>342560.43</v>
      </c>
      <c r="AD6" s="20">
        <v>342560.43</v>
      </c>
      <c r="AE6" s="20">
        <v>342560.43</v>
      </c>
      <c r="AF6" s="21">
        <v>0.62487308421487675</v>
      </c>
      <c r="AG6" s="20">
        <v>205647.58</v>
      </c>
      <c r="AH6" s="21">
        <v>0.62487308421487675</v>
      </c>
      <c r="AI6" s="20">
        <v>0</v>
      </c>
      <c r="AJ6" s="22"/>
      <c r="AK6" s="18">
        <f>AK7+AK9+AK11+AK22+AK24+AK26</f>
        <v>360429.12</v>
      </c>
      <c r="AL6" s="18">
        <f>AL7+AL9+AL11+AL22+AL24+AL26</f>
        <v>388798</v>
      </c>
      <c r="AM6" s="29">
        <f>SUM(AL6/AK6*100)</f>
        <v>107.87086237649166</v>
      </c>
    </row>
    <row r="7" spans="1:39" s="17" customFormat="1" outlineLevel="1" x14ac:dyDescent="0.25">
      <c r="A7" s="8" t="s">
        <v>11</v>
      </c>
      <c r="B7" s="9" t="s">
        <v>12</v>
      </c>
      <c r="C7" s="8" t="s">
        <v>11</v>
      </c>
      <c r="D7" s="8"/>
      <c r="E7" s="8"/>
      <c r="F7" s="10"/>
      <c r="G7" s="8"/>
      <c r="H7" s="8"/>
      <c r="I7" s="8"/>
      <c r="J7" s="8"/>
      <c r="K7" s="8"/>
      <c r="L7" s="8"/>
      <c r="M7" s="8"/>
      <c r="N7" s="8"/>
      <c r="O7" s="11">
        <v>0</v>
      </c>
      <c r="P7" s="20">
        <v>17308</v>
      </c>
      <c r="Q7" s="20">
        <v>0</v>
      </c>
      <c r="R7" s="20">
        <v>17308</v>
      </c>
      <c r="S7" s="20">
        <v>17308</v>
      </c>
      <c r="T7" s="20">
        <v>17308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14118.02</v>
      </c>
      <c r="AA7" s="20">
        <v>14118.02</v>
      </c>
      <c r="AB7" s="20">
        <v>0</v>
      </c>
      <c r="AC7" s="20">
        <v>14118.02</v>
      </c>
      <c r="AD7" s="20">
        <v>14118.02</v>
      </c>
      <c r="AE7" s="20">
        <v>14118.02</v>
      </c>
      <c r="AF7" s="21">
        <v>0.81569332100762648</v>
      </c>
      <c r="AG7" s="20">
        <v>3189.98</v>
      </c>
      <c r="AH7" s="21">
        <v>0.81569332100762648</v>
      </c>
      <c r="AI7" s="20">
        <v>0</v>
      </c>
      <c r="AJ7" s="22"/>
      <c r="AK7" s="18">
        <f>AK8</f>
        <v>14300</v>
      </c>
      <c r="AL7" s="18">
        <f>AL8</f>
        <v>14298</v>
      </c>
      <c r="AM7" s="29">
        <f t="shared" ref="AM7:AM37" si="0">SUM(AL7/AK7*100)</f>
        <v>99.986013986013987</v>
      </c>
    </row>
    <row r="8" spans="1:39" outlineLevel="3" x14ac:dyDescent="0.25">
      <c r="A8" s="4" t="s">
        <v>13</v>
      </c>
      <c r="B8" s="5" t="s">
        <v>14</v>
      </c>
      <c r="C8" s="4" t="s">
        <v>13</v>
      </c>
      <c r="D8" s="4"/>
      <c r="E8" s="4"/>
      <c r="F8" s="6"/>
      <c r="G8" s="4"/>
      <c r="H8" s="4"/>
      <c r="I8" s="4"/>
      <c r="J8" s="4"/>
      <c r="K8" s="4"/>
      <c r="L8" s="4"/>
      <c r="M8" s="4"/>
      <c r="N8" s="4"/>
      <c r="O8" s="7">
        <v>0</v>
      </c>
      <c r="P8" s="23">
        <v>17308</v>
      </c>
      <c r="Q8" s="23">
        <v>0</v>
      </c>
      <c r="R8" s="23">
        <v>17308</v>
      </c>
      <c r="S8" s="23">
        <v>17308</v>
      </c>
      <c r="T8" s="23">
        <v>17308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14118.02</v>
      </c>
      <c r="AA8" s="23">
        <v>14118.02</v>
      </c>
      <c r="AB8" s="23">
        <v>0</v>
      </c>
      <c r="AC8" s="23">
        <v>14118.02</v>
      </c>
      <c r="AD8" s="23">
        <v>14118.02</v>
      </c>
      <c r="AE8" s="23">
        <v>14118.02</v>
      </c>
      <c r="AF8" s="24">
        <v>0.81569332100762648</v>
      </c>
      <c r="AG8" s="23">
        <v>3189.98</v>
      </c>
      <c r="AH8" s="24">
        <v>0.81569332100762648</v>
      </c>
      <c r="AI8" s="23">
        <v>0</v>
      </c>
      <c r="AJ8" s="25"/>
      <c r="AK8" s="19">
        <v>14300</v>
      </c>
      <c r="AL8" s="19">
        <v>14298</v>
      </c>
      <c r="AM8" s="30">
        <f t="shared" si="0"/>
        <v>99.986013986013987</v>
      </c>
    </row>
    <row r="9" spans="1:39" s="17" customFormat="1" outlineLevel="1" x14ac:dyDescent="0.25">
      <c r="A9" s="8" t="s">
        <v>15</v>
      </c>
      <c r="B9" s="9" t="s">
        <v>16</v>
      </c>
      <c r="C9" s="8" t="s">
        <v>15</v>
      </c>
      <c r="D9" s="8"/>
      <c r="E9" s="8"/>
      <c r="F9" s="10"/>
      <c r="G9" s="8"/>
      <c r="H9" s="8"/>
      <c r="I9" s="8"/>
      <c r="J9" s="8"/>
      <c r="K9" s="8"/>
      <c r="L9" s="8"/>
      <c r="M9" s="8"/>
      <c r="N9" s="8"/>
      <c r="O9" s="11">
        <v>0</v>
      </c>
      <c r="P9" s="20">
        <v>100000</v>
      </c>
      <c r="Q9" s="20">
        <v>40170.800000000003</v>
      </c>
      <c r="R9" s="20">
        <v>140170.79999999999</v>
      </c>
      <c r="S9" s="20">
        <v>140170.79999999999</v>
      </c>
      <c r="T9" s="20">
        <v>140170.79999999999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140170.79999999999</v>
      </c>
      <c r="AA9" s="20">
        <v>140170.79999999999</v>
      </c>
      <c r="AB9" s="20">
        <v>0</v>
      </c>
      <c r="AC9" s="20">
        <v>140170.79999999999</v>
      </c>
      <c r="AD9" s="20">
        <v>140170.79999999999</v>
      </c>
      <c r="AE9" s="20">
        <v>140170.79999999999</v>
      </c>
      <c r="AF9" s="21">
        <v>1</v>
      </c>
      <c r="AG9" s="20">
        <v>0</v>
      </c>
      <c r="AH9" s="21">
        <v>1</v>
      </c>
      <c r="AI9" s="20">
        <v>0</v>
      </c>
      <c r="AJ9" s="22"/>
      <c r="AK9" s="18">
        <f>AK10</f>
        <v>140170.79999999999</v>
      </c>
      <c r="AL9" s="18">
        <f>AL10</f>
        <v>141000</v>
      </c>
      <c r="AM9" s="29">
        <f t="shared" si="0"/>
        <v>100.59156400619815</v>
      </c>
    </row>
    <row r="10" spans="1:39" ht="26.4" outlineLevel="3" x14ac:dyDescent="0.25">
      <c r="A10" s="4" t="s">
        <v>17</v>
      </c>
      <c r="B10" s="5" t="s">
        <v>18</v>
      </c>
      <c r="C10" s="4" t="s">
        <v>17</v>
      </c>
      <c r="D10" s="4"/>
      <c r="E10" s="4"/>
      <c r="F10" s="6"/>
      <c r="G10" s="4"/>
      <c r="H10" s="4"/>
      <c r="I10" s="4"/>
      <c r="J10" s="4"/>
      <c r="K10" s="4"/>
      <c r="L10" s="4"/>
      <c r="M10" s="4"/>
      <c r="N10" s="4"/>
      <c r="O10" s="7">
        <v>0</v>
      </c>
      <c r="P10" s="23">
        <v>100000</v>
      </c>
      <c r="Q10" s="23">
        <v>40170.800000000003</v>
      </c>
      <c r="R10" s="23">
        <v>140170.79999999999</v>
      </c>
      <c r="S10" s="23">
        <v>140170.79999999999</v>
      </c>
      <c r="T10" s="23">
        <v>140170.79999999999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140170.79999999999</v>
      </c>
      <c r="AA10" s="23">
        <v>140170.79999999999</v>
      </c>
      <c r="AB10" s="23">
        <v>0</v>
      </c>
      <c r="AC10" s="23">
        <v>140170.79999999999</v>
      </c>
      <c r="AD10" s="23">
        <v>140170.79999999999</v>
      </c>
      <c r="AE10" s="23">
        <v>140170.79999999999</v>
      </c>
      <c r="AF10" s="24">
        <v>1</v>
      </c>
      <c r="AG10" s="23">
        <v>0</v>
      </c>
      <c r="AH10" s="24">
        <v>1</v>
      </c>
      <c r="AI10" s="23">
        <v>0</v>
      </c>
      <c r="AJ10" s="25"/>
      <c r="AK10" s="23">
        <v>140170.79999999999</v>
      </c>
      <c r="AL10" s="19">
        <v>141000</v>
      </c>
      <c r="AM10" s="30">
        <f t="shared" si="0"/>
        <v>100.59156400619815</v>
      </c>
    </row>
    <row r="11" spans="1:39" s="17" customFormat="1" outlineLevel="1" x14ac:dyDescent="0.25">
      <c r="A11" s="8" t="s">
        <v>19</v>
      </c>
      <c r="B11" s="9" t="s">
        <v>20</v>
      </c>
      <c r="C11" s="8" t="s">
        <v>19</v>
      </c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>
        <v>0</v>
      </c>
      <c r="P11" s="20">
        <v>207500</v>
      </c>
      <c r="Q11" s="20">
        <v>32380.09</v>
      </c>
      <c r="R11" s="20">
        <v>239880.09</v>
      </c>
      <c r="S11" s="20">
        <v>239880.09</v>
      </c>
      <c r="T11" s="20">
        <v>239880.09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188271.61</v>
      </c>
      <c r="AA11" s="20">
        <v>188271.61</v>
      </c>
      <c r="AB11" s="20">
        <v>0</v>
      </c>
      <c r="AC11" s="20">
        <v>188271.61</v>
      </c>
      <c r="AD11" s="20">
        <v>188271.61</v>
      </c>
      <c r="AE11" s="20">
        <v>188271.61</v>
      </c>
      <c r="AF11" s="21">
        <v>0.78485717593319226</v>
      </c>
      <c r="AG11" s="20">
        <v>51608.480000000003</v>
      </c>
      <c r="AH11" s="21">
        <v>0.78485717593319226</v>
      </c>
      <c r="AI11" s="20">
        <v>0</v>
      </c>
      <c r="AJ11" s="22"/>
      <c r="AK11" s="18">
        <f>AK12+AK15</f>
        <v>205958.32</v>
      </c>
      <c r="AL11" s="18">
        <f>AL12+AL15</f>
        <v>227000</v>
      </c>
      <c r="AM11" s="29">
        <f t="shared" si="0"/>
        <v>110.2164748673421</v>
      </c>
    </row>
    <row r="12" spans="1:39" s="17" customFormat="1" outlineLevel="3" x14ac:dyDescent="0.25">
      <c r="A12" s="8" t="s">
        <v>21</v>
      </c>
      <c r="B12" s="9" t="s">
        <v>22</v>
      </c>
      <c r="C12" s="8" t="s">
        <v>21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20">
        <v>20000</v>
      </c>
      <c r="Q12" s="20">
        <v>0</v>
      </c>
      <c r="R12" s="20">
        <v>20000</v>
      </c>
      <c r="S12" s="20">
        <v>20000</v>
      </c>
      <c r="T12" s="20">
        <v>20000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18229.599999999999</v>
      </c>
      <c r="AA12" s="20">
        <v>18229.599999999999</v>
      </c>
      <c r="AB12" s="20">
        <v>0</v>
      </c>
      <c r="AC12" s="20">
        <v>18229.599999999999</v>
      </c>
      <c r="AD12" s="20">
        <v>18229.599999999999</v>
      </c>
      <c r="AE12" s="20">
        <v>18229.599999999999</v>
      </c>
      <c r="AF12" s="21">
        <v>0.91147999999999996</v>
      </c>
      <c r="AG12" s="20">
        <v>1770.4</v>
      </c>
      <c r="AH12" s="21">
        <v>0.91147999999999996</v>
      </c>
      <c r="AI12" s="20">
        <v>0</v>
      </c>
      <c r="AJ12" s="22"/>
      <c r="AK12" s="18">
        <f>AK13+AK14</f>
        <v>19737.810000000001</v>
      </c>
      <c r="AL12" s="18">
        <f>AL13+AL14</f>
        <v>20000</v>
      </c>
      <c r="AM12" s="29">
        <f t="shared" si="0"/>
        <v>101.32836419035343</v>
      </c>
    </row>
    <row r="13" spans="1:39" ht="39.6" outlineLevel="5" x14ac:dyDescent="0.25">
      <c r="A13" s="4" t="s">
        <v>50</v>
      </c>
      <c r="B13" s="5" t="s">
        <v>51</v>
      </c>
      <c r="C13" s="4" t="s">
        <v>50</v>
      </c>
      <c r="D13" s="4"/>
      <c r="E13" s="4"/>
      <c r="F13" s="6"/>
      <c r="G13" s="4"/>
      <c r="H13" s="4"/>
      <c r="I13" s="4"/>
      <c r="J13" s="4"/>
      <c r="K13" s="4"/>
      <c r="L13" s="4"/>
      <c r="M13" s="4"/>
      <c r="N13" s="4"/>
      <c r="O13" s="7">
        <v>0</v>
      </c>
      <c r="P13" s="23">
        <v>20000</v>
      </c>
      <c r="Q13" s="23">
        <v>-737.81</v>
      </c>
      <c r="R13" s="23">
        <v>19262.189999999999</v>
      </c>
      <c r="S13" s="23">
        <v>19262.189999999999</v>
      </c>
      <c r="T13" s="23">
        <v>19262.189999999999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17491.79</v>
      </c>
      <c r="AA13" s="23">
        <v>17491.79</v>
      </c>
      <c r="AB13" s="23">
        <v>0</v>
      </c>
      <c r="AC13" s="23">
        <v>17491.79</v>
      </c>
      <c r="AD13" s="23">
        <v>17491.79</v>
      </c>
      <c r="AE13" s="23">
        <v>17491.79</v>
      </c>
      <c r="AF13" s="24">
        <v>0.90808937093861086</v>
      </c>
      <c r="AG13" s="23">
        <v>1770.4</v>
      </c>
      <c r="AH13" s="24">
        <v>0.90808937093861086</v>
      </c>
      <c r="AI13" s="23">
        <v>0</v>
      </c>
      <c r="AJ13" s="25"/>
      <c r="AK13" s="19">
        <v>19000</v>
      </c>
      <c r="AL13" s="19">
        <v>20000</v>
      </c>
      <c r="AM13" s="30">
        <f t="shared" si="0"/>
        <v>105.26315789473684</v>
      </c>
    </row>
    <row r="14" spans="1:39" ht="52.8" outlineLevel="5" x14ac:dyDescent="0.25">
      <c r="A14" s="4" t="s">
        <v>52</v>
      </c>
      <c r="B14" s="5" t="s">
        <v>53</v>
      </c>
      <c r="C14" s="4" t="s">
        <v>52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7">
        <v>0</v>
      </c>
      <c r="P14" s="23">
        <v>0</v>
      </c>
      <c r="Q14" s="23">
        <v>737.81</v>
      </c>
      <c r="R14" s="23">
        <v>737.81</v>
      </c>
      <c r="S14" s="23">
        <v>737.81</v>
      </c>
      <c r="T14" s="23">
        <v>737.81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737.81</v>
      </c>
      <c r="AA14" s="23">
        <v>737.81</v>
      </c>
      <c r="AB14" s="23">
        <v>0</v>
      </c>
      <c r="AC14" s="23">
        <v>737.81</v>
      </c>
      <c r="AD14" s="23">
        <v>737.81</v>
      </c>
      <c r="AE14" s="23">
        <v>737.81</v>
      </c>
      <c r="AF14" s="24">
        <v>1</v>
      </c>
      <c r="AG14" s="23">
        <v>0</v>
      </c>
      <c r="AH14" s="24">
        <v>1</v>
      </c>
      <c r="AI14" s="23">
        <v>0</v>
      </c>
      <c r="AJ14" s="25"/>
      <c r="AK14" s="19">
        <v>737.81</v>
      </c>
      <c r="AL14" s="19"/>
      <c r="AM14" s="30">
        <f t="shared" si="0"/>
        <v>0</v>
      </c>
    </row>
    <row r="15" spans="1:39" s="17" customFormat="1" outlineLevel="3" x14ac:dyDescent="0.25">
      <c r="A15" s="8" t="s">
        <v>23</v>
      </c>
      <c r="B15" s="9" t="s">
        <v>24</v>
      </c>
      <c r="C15" s="8" t="s">
        <v>23</v>
      </c>
      <c r="D15" s="8"/>
      <c r="E15" s="8"/>
      <c r="F15" s="10"/>
      <c r="G15" s="8"/>
      <c r="H15" s="8"/>
      <c r="I15" s="8"/>
      <c r="J15" s="8"/>
      <c r="K15" s="8"/>
      <c r="L15" s="8"/>
      <c r="M15" s="8"/>
      <c r="N15" s="8"/>
      <c r="O15" s="11">
        <v>0</v>
      </c>
      <c r="P15" s="20">
        <v>187500</v>
      </c>
      <c r="Q15" s="20">
        <v>32380.09</v>
      </c>
      <c r="R15" s="20">
        <v>219880.09</v>
      </c>
      <c r="S15" s="20">
        <v>219880.09</v>
      </c>
      <c r="T15" s="20">
        <v>219880.09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170042.01</v>
      </c>
      <c r="AA15" s="20">
        <v>170042.01</v>
      </c>
      <c r="AB15" s="20">
        <v>0</v>
      </c>
      <c r="AC15" s="20">
        <v>170042.01</v>
      </c>
      <c r="AD15" s="20">
        <v>170042.01</v>
      </c>
      <c r="AE15" s="20">
        <v>170042.01</v>
      </c>
      <c r="AF15" s="21">
        <v>0.77333973257878874</v>
      </c>
      <c r="AG15" s="20">
        <v>49838.080000000002</v>
      </c>
      <c r="AH15" s="21">
        <v>0.77333973257878874</v>
      </c>
      <c r="AI15" s="20">
        <v>0</v>
      </c>
      <c r="AJ15" s="22"/>
      <c r="AK15" s="18">
        <f>AK16+AK19</f>
        <v>186220.51</v>
      </c>
      <c r="AL15" s="18">
        <f>AL16+AL19</f>
        <v>207000</v>
      </c>
      <c r="AM15" s="29">
        <f t="shared" si="0"/>
        <v>111.1585399481507</v>
      </c>
    </row>
    <row r="16" spans="1:39" s="17" customFormat="1" outlineLevel="4" x14ac:dyDescent="0.25">
      <c r="A16" s="8" t="s">
        <v>25</v>
      </c>
      <c r="B16" s="9" t="s">
        <v>26</v>
      </c>
      <c r="C16" s="8" t="s">
        <v>25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20">
        <v>33500</v>
      </c>
      <c r="Q16" s="20">
        <v>32380.09</v>
      </c>
      <c r="R16" s="20">
        <v>65880.09</v>
      </c>
      <c r="S16" s="20">
        <v>65880.09</v>
      </c>
      <c r="T16" s="20">
        <v>65880.09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65880.09</v>
      </c>
      <c r="AA16" s="20">
        <v>65880.09</v>
      </c>
      <c r="AB16" s="20">
        <v>0</v>
      </c>
      <c r="AC16" s="20">
        <v>65880.09</v>
      </c>
      <c r="AD16" s="20">
        <v>65880.09</v>
      </c>
      <c r="AE16" s="20">
        <v>65880.09</v>
      </c>
      <c r="AF16" s="21">
        <v>1</v>
      </c>
      <c r="AG16" s="20">
        <v>0</v>
      </c>
      <c r="AH16" s="21">
        <v>1</v>
      </c>
      <c r="AI16" s="20">
        <v>0</v>
      </c>
      <c r="AJ16" s="22"/>
      <c r="AK16" s="18">
        <f>AK17+AK18</f>
        <v>65880.09</v>
      </c>
      <c r="AL16" s="18">
        <f>AL17+AL18</f>
        <v>57000</v>
      </c>
      <c r="AM16" s="29">
        <f t="shared" si="0"/>
        <v>86.520828978831091</v>
      </c>
    </row>
    <row r="17" spans="1:39" ht="39.6" outlineLevel="5" x14ac:dyDescent="0.25">
      <c r="A17" s="4" t="s">
        <v>54</v>
      </c>
      <c r="B17" s="5" t="s">
        <v>55</v>
      </c>
      <c r="C17" s="4" t="s">
        <v>54</v>
      </c>
      <c r="D17" s="4"/>
      <c r="E17" s="4"/>
      <c r="F17" s="6"/>
      <c r="G17" s="4"/>
      <c r="H17" s="4"/>
      <c r="I17" s="4"/>
      <c r="J17" s="4"/>
      <c r="K17" s="4"/>
      <c r="L17" s="4"/>
      <c r="M17" s="4"/>
      <c r="N17" s="4"/>
      <c r="O17" s="7">
        <v>0</v>
      </c>
      <c r="P17" s="23">
        <v>33500</v>
      </c>
      <c r="Q17" s="23">
        <v>30195</v>
      </c>
      <c r="R17" s="23">
        <v>63695</v>
      </c>
      <c r="S17" s="23">
        <v>63695</v>
      </c>
      <c r="T17" s="23">
        <v>63695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63695</v>
      </c>
      <c r="AA17" s="23">
        <v>63695</v>
      </c>
      <c r="AB17" s="23">
        <v>0</v>
      </c>
      <c r="AC17" s="23">
        <v>63695</v>
      </c>
      <c r="AD17" s="23">
        <v>63695</v>
      </c>
      <c r="AE17" s="23">
        <v>63695</v>
      </c>
      <c r="AF17" s="24">
        <v>1</v>
      </c>
      <c r="AG17" s="23">
        <v>0</v>
      </c>
      <c r="AH17" s="24">
        <v>1</v>
      </c>
      <c r="AI17" s="23">
        <v>0</v>
      </c>
      <c r="AJ17" s="25"/>
      <c r="AK17" s="19">
        <v>63695</v>
      </c>
      <c r="AL17" s="19">
        <v>57000</v>
      </c>
      <c r="AM17" s="30">
        <f t="shared" si="0"/>
        <v>89.488970876834912</v>
      </c>
    </row>
    <row r="18" spans="1:39" ht="39.6" outlineLevel="5" x14ac:dyDescent="0.25">
      <c r="A18" s="4" t="s">
        <v>70</v>
      </c>
      <c r="B18" s="5" t="s">
        <v>55</v>
      </c>
      <c r="C18" s="4" t="s">
        <v>70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7">
        <v>0</v>
      </c>
      <c r="P18" s="23">
        <v>0</v>
      </c>
      <c r="Q18" s="23">
        <v>2185.09</v>
      </c>
      <c r="R18" s="23">
        <v>2185.09</v>
      </c>
      <c r="S18" s="23">
        <v>2185.09</v>
      </c>
      <c r="T18" s="23">
        <v>2185.09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2185.09</v>
      </c>
      <c r="AA18" s="23">
        <v>2185.09</v>
      </c>
      <c r="AB18" s="23">
        <v>0</v>
      </c>
      <c r="AC18" s="23">
        <v>2185.09</v>
      </c>
      <c r="AD18" s="23">
        <v>2185.09</v>
      </c>
      <c r="AE18" s="23">
        <v>2185.09</v>
      </c>
      <c r="AF18" s="24">
        <v>1</v>
      </c>
      <c r="AG18" s="23">
        <v>0</v>
      </c>
      <c r="AH18" s="24">
        <v>1</v>
      </c>
      <c r="AI18" s="23">
        <v>0</v>
      </c>
      <c r="AJ18" s="25"/>
      <c r="AK18" s="19">
        <v>2185.09</v>
      </c>
      <c r="AL18" s="19"/>
      <c r="AM18" s="30">
        <f t="shared" si="0"/>
        <v>0</v>
      </c>
    </row>
    <row r="19" spans="1:39" s="17" customFormat="1" outlineLevel="4" x14ac:dyDescent="0.25">
      <c r="A19" s="8" t="s">
        <v>27</v>
      </c>
      <c r="B19" s="9" t="s">
        <v>28</v>
      </c>
      <c r="C19" s="8" t="s">
        <v>27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20">
        <v>154000</v>
      </c>
      <c r="Q19" s="20">
        <v>0</v>
      </c>
      <c r="R19" s="20">
        <v>154000</v>
      </c>
      <c r="S19" s="20">
        <v>154000</v>
      </c>
      <c r="T19" s="20">
        <v>154000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104161.92</v>
      </c>
      <c r="AA19" s="20">
        <v>104161.92</v>
      </c>
      <c r="AB19" s="20">
        <v>0</v>
      </c>
      <c r="AC19" s="20">
        <v>104161.92</v>
      </c>
      <c r="AD19" s="20">
        <v>104161.92</v>
      </c>
      <c r="AE19" s="20">
        <v>104161.92</v>
      </c>
      <c r="AF19" s="21">
        <v>0.67637610389610392</v>
      </c>
      <c r="AG19" s="20">
        <v>49838.080000000002</v>
      </c>
      <c r="AH19" s="21">
        <v>0.67637610389610392</v>
      </c>
      <c r="AI19" s="20">
        <v>0</v>
      </c>
      <c r="AJ19" s="22"/>
      <c r="AK19" s="18">
        <f>AK20+AK21</f>
        <v>120340.42</v>
      </c>
      <c r="AL19" s="18">
        <f>AL20+AL21</f>
        <v>150000</v>
      </c>
      <c r="AM19" s="29">
        <f t="shared" si="0"/>
        <v>124.64639894060532</v>
      </c>
    </row>
    <row r="20" spans="1:39" ht="39.6" outlineLevel="5" x14ac:dyDescent="0.25">
      <c r="A20" s="4" t="s">
        <v>56</v>
      </c>
      <c r="B20" s="5" t="s">
        <v>57</v>
      </c>
      <c r="C20" s="4" t="s">
        <v>56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7">
        <v>0</v>
      </c>
      <c r="P20" s="23">
        <v>154000</v>
      </c>
      <c r="Q20" s="23">
        <v>-340.42</v>
      </c>
      <c r="R20" s="23">
        <v>153659.57999999999</v>
      </c>
      <c r="S20" s="23">
        <v>153659.57999999999</v>
      </c>
      <c r="T20" s="23">
        <v>153659.57999999999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103821.5</v>
      </c>
      <c r="AA20" s="23">
        <v>103821.5</v>
      </c>
      <c r="AB20" s="23">
        <v>0</v>
      </c>
      <c r="AC20" s="23">
        <v>103821.5</v>
      </c>
      <c r="AD20" s="23">
        <v>103821.5</v>
      </c>
      <c r="AE20" s="23">
        <v>103821.5</v>
      </c>
      <c r="AF20" s="24">
        <v>0.67565914211141276</v>
      </c>
      <c r="AG20" s="23">
        <v>49838.080000000002</v>
      </c>
      <c r="AH20" s="24">
        <v>0.67565914211141276</v>
      </c>
      <c r="AI20" s="23">
        <v>0</v>
      </c>
      <c r="AJ20" s="25"/>
      <c r="AK20" s="19">
        <v>120000</v>
      </c>
      <c r="AL20" s="19">
        <v>150000</v>
      </c>
      <c r="AM20" s="30">
        <f t="shared" si="0"/>
        <v>125</v>
      </c>
    </row>
    <row r="21" spans="1:39" ht="52.8" outlineLevel="5" x14ac:dyDescent="0.25">
      <c r="A21" s="4" t="s">
        <v>58</v>
      </c>
      <c r="B21" s="5" t="s">
        <v>59</v>
      </c>
      <c r="C21" s="4" t="s">
        <v>58</v>
      </c>
      <c r="D21" s="4"/>
      <c r="E21" s="4"/>
      <c r="F21" s="6"/>
      <c r="G21" s="4"/>
      <c r="H21" s="4"/>
      <c r="I21" s="4"/>
      <c r="J21" s="4"/>
      <c r="K21" s="4"/>
      <c r="L21" s="4"/>
      <c r="M21" s="4"/>
      <c r="N21" s="4"/>
      <c r="O21" s="7">
        <v>0</v>
      </c>
      <c r="P21" s="23">
        <v>0</v>
      </c>
      <c r="Q21" s="23">
        <v>340.42</v>
      </c>
      <c r="R21" s="23">
        <v>340.42</v>
      </c>
      <c r="S21" s="23">
        <v>340.42</v>
      </c>
      <c r="T21" s="23">
        <v>340.42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340.42</v>
      </c>
      <c r="AA21" s="23">
        <v>340.42</v>
      </c>
      <c r="AB21" s="23">
        <v>0</v>
      </c>
      <c r="AC21" s="23">
        <v>340.42</v>
      </c>
      <c r="AD21" s="23">
        <v>340.42</v>
      </c>
      <c r="AE21" s="23">
        <v>340.42</v>
      </c>
      <c r="AF21" s="24">
        <v>1</v>
      </c>
      <c r="AG21" s="23">
        <v>0</v>
      </c>
      <c r="AH21" s="24">
        <v>1</v>
      </c>
      <c r="AI21" s="23">
        <v>0</v>
      </c>
      <c r="AJ21" s="25"/>
      <c r="AK21" s="19">
        <v>340.42</v>
      </c>
      <c r="AL21" s="19"/>
      <c r="AM21" s="30">
        <f t="shared" si="0"/>
        <v>0</v>
      </c>
    </row>
    <row r="22" spans="1:39" s="17" customFormat="1" outlineLevel="1" x14ac:dyDescent="0.25">
      <c r="A22" s="8" t="s">
        <v>46</v>
      </c>
      <c r="B22" s="9" t="s">
        <v>47</v>
      </c>
      <c r="C22" s="8" t="s">
        <v>46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11">
        <v>0</v>
      </c>
      <c r="P22" s="20">
        <v>500</v>
      </c>
      <c r="Q22" s="20">
        <v>0</v>
      </c>
      <c r="R22" s="20">
        <v>500</v>
      </c>
      <c r="S22" s="20">
        <v>500</v>
      </c>
      <c r="T22" s="20">
        <v>500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1">
        <v>0</v>
      </c>
      <c r="AG22" s="20">
        <v>500</v>
      </c>
      <c r="AH22" s="21">
        <v>0</v>
      </c>
      <c r="AI22" s="20">
        <v>0</v>
      </c>
      <c r="AJ22" s="22"/>
      <c r="AK22" s="18">
        <f>AK23</f>
        <v>0</v>
      </c>
      <c r="AL22" s="18">
        <f>AL23</f>
        <v>500</v>
      </c>
      <c r="AM22" s="29"/>
    </row>
    <row r="23" spans="1:39" ht="66" outlineLevel="5" x14ac:dyDescent="0.25">
      <c r="A23" s="4" t="s">
        <v>60</v>
      </c>
      <c r="B23" s="5" t="s">
        <v>61</v>
      </c>
      <c r="C23" s="4" t="s">
        <v>60</v>
      </c>
      <c r="D23" s="4"/>
      <c r="E23" s="4"/>
      <c r="F23" s="6"/>
      <c r="G23" s="4"/>
      <c r="H23" s="4"/>
      <c r="I23" s="4"/>
      <c r="J23" s="4"/>
      <c r="K23" s="4"/>
      <c r="L23" s="4"/>
      <c r="M23" s="4"/>
      <c r="N23" s="4"/>
      <c r="O23" s="7">
        <v>0</v>
      </c>
      <c r="P23" s="23">
        <v>500</v>
      </c>
      <c r="Q23" s="23">
        <v>0</v>
      </c>
      <c r="R23" s="23">
        <v>500</v>
      </c>
      <c r="S23" s="23">
        <v>500</v>
      </c>
      <c r="T23" s="23">
        <v>500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4">
        <v>0</v>
      </c>
      <c r="AG23" s="23">
        <v>500</v>
      </c>
      <c r="AH23" s="24">
        <v>0</v>
      </c>
      <c r="AI23" s="23">
        <v>0</v>
      </c>
      <c r="AJ23" s="25"/>
      <c r="AK23" s="19"/>
      <c r="AL23" s="19">
        <v>500</v>
      </c>
      <c r="AM23" s="30"/>
    </row>
    <row r="24" spans="1:39" s="17" customFormat="1" ht="26.4" outlineLevel="1" x14ac:dyDescent="0.25">
      <c r="A24" s="8" t="s">
        <v>29</v>
      </c>
      <c r="B24" s="9" t="s">
        <v>30</v>
      </c>
      <c r="C24" s="8" t="s">
        <v>29</v>
      </c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11">
        <v>0</v>
      </c>
      <c r="P24" s="20">
        <v>500</v>
      </c>
      <c r="Q24" s="20">
        <v>0</v>
      </c>
      <c r="R24" s="20">
        <v>500</v>
      </c>
      <c r="S24" s="20">
        <v>500</v>
      </c>
      <c r="T24" s="20">
        <v>500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1">
        <v>0</v>
      </c>
      <c r="AG24" s="20">
        <v>500</v>
      </c>
      <c r="AH24" s="21">
        <v>0</v>
      </c>
      <c r="AI24" s="20">
        <v>0</v>
      </c>
      <c r="AJ24" s="22"/>
      <c r="AK24" s="18">
        <f>AK25</f>
        <v>0</v>
      </c>
      <c r="AL24" s="18">
        <f>AL25</f>
        <v>1000</v>
      </c>
      <c r="AM24" s="29"/>
    </row>
    <row r="25" spans="1:39" ht="39.6" outlineLevel="5" x14ac:dyDescent="0.25">
      <c r="A25" s="4" t="s">
        <v>62</v>
      </c>
      <c r="B25" s="5" t="s">
        <v>63</v>
      </c>
      <c r="C25" s="4" t="s">
        <v>62</v>
      </c>
      <c r="D25" s="4"/>
      <c r="E25" s="4"/>
      <c r="F25" s="6"/>
      <c r="G25" s="4"/>
      <c r="H25" s="4"/>
      <c r="I25" s="4"/>
      <c r="J25" s="4"/>
      <c r="K25" s="4"/>
      <c r="L25" s="4"/>
      <c r="M25" s="4"/>
      <c r="N25" s="4"/>
      <c r="O25" s="7">
        <v>0</v>
      </c>
      <c r="P25" s="23">
        <v>500</v>
      </c>
      <c r="Q25" s="23">
        <v>0</v>
      </c>
      <c r="R25" s="23">
        <v>500</v>
      </c>
      <c r="S25" s="23">
        <v>500</v>
      </c>
      <c r="T25" s="23">
        <v>500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4">
        <v>0</v>
      </c>
      <c r="AG25" s="23">
        <v>500</v>
      </c>
      <c r="AH25" s="24">
        <v>0</v>
      </c>
      <c r="AI25" s="23">
        <v>0</v>
      </c>
      <c r="AJ25" s="25"/>
      <c r="AK25" s="19"/>
      <c r="AL25" s="19">
        <v>1000</v>
      </c>
      <c r="AM25" s="30"/>
    </row>
    <row r="26" spans="1:39" s="17" customFormat="1" outlineLevel="1" x14ac:dyDescent="0.25">
      <c r="A26" s="8" t="s">
        <v>31</v>
      </c>
      <c r="B26" s="9" t="s">
        <v>32</v>
      </c>
      <c r="C26" s="8" t="s">
        <v>31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20">
        <v>5000</v>
      </c>
      <c r="Q26" s="20">
        <v>144849.12</v>
      </c>
      <c r="R26" s="20">
        <v>149849.12</v>
      </c>
      <c r="S26" s="20">
        <v>149849.12</v>
      </c>
      <c r="T26" s="20">
        <v>149849.12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1">
        <v>0</v>
      </c>
      <c r="AG26" s="20">
        <v>149849.12</v>
      </c>
      <c r="AH26" s="21">
        <v>0</v>
      </c>
      <c r="AI26" s="20">
        <v>0</v>
      </c>
      <c r="AJ26" s="22"/>
      <c r="AK26" s="18">
        <f>AK27+AK28</f>
        <v>0</v>
      </c>
      <c r="AL26" s="18">
        <f>AL27+AL28</f>
        <v>5000</v>
      </c>
      <c r="AM26" s="29"/>
    </row>
    <row r="27" spans="1:39" ht="26.4" outlineLevel="5" x14ac:dyDescent="0.25">
      <c r="A27" s="4" t="s">
        <v>64</v>
      </c>
      <c r="B27" s="5" t="s">
        <v>65</v>
      </c>
      <c r="C27" s="4" t="s">
        <v>64</v>
      </c>
      <c r="D27" s="4"/>
      <c r="E27" s="4"/>
      <c r="F27" s="6"/>
      <c r="G27" s="4"/>
      <c r="H27" s="4"/>
      <c r="I27" s="4"/>
      <c r="J27" s="4"/>
      <c r="K27" s="4"/>
      <c r="L27" s="4"/>
      <c r="M27" s="4"/>
      <c r="N27" s="4"/>
      <c r="O27" s="7">
        <v>0</v>
      </c>
      <c r="P27" s="23">
        <v>0</v>
      </c>
      <c r="Q27" s="23">
        <v>144849.12</v>
      </c>
      <c r="R27" s="23">
        <v>144849.12</v>
      </c>
      <c r="S27" s="23">
        <v>144849.12</v>
      </c>
      <c r="T27" s="23">
        <v>144849.12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4">
        <v>0</v>
      </c>
      <c r="AG27" s="23">
        <v>144849.12</v>
      </c>
      <c r="AH27" s="24">
        <v>0</v>
      </c>
      <c r="AI27" s="23">
        <v>0</v>
      </c>
      <c r="AJ27" s="25"/>
      <c r="AK27" s="19"/>
      <c r="AL27" s="19"/>
      <c r="AM27" s="30"/>
    </row>
    <row r="28" spans="1:39" ht="26.4" outlineLevel="5" x14ac:dyDescent="0.25">
      <c r="A28" s="4" t="s">
        <v>66</v>
      </c>
      <c r="B28" s="5" t="s">
        <v>67</v>
      </c>
      <c r="C28" s="4" t="s">
        <v>66</v>
      </c>
      <c r="D28" s="4"/>
      <c r="E28" s="4"/>
      <c r="F28" s="6"/>
      <c r="G28" s="4"/>
      <c r="H28" s="4"/>
      <c r="I28" s="4"/>
      <c r="J28" s="4"/>
      <c r="K28" s="4"/>
      <c r="L28" s="4"/>
      <c r="M28" s="4"/>
      <c r="N28" s="4"/>
      <c r="O28" s="7">
        <v>0</v>
      </c>
      <c r="P28" s="23">
        <v>5000</v>
      </c>
      <c r="Q28" s="23">
        <v>0</v>
      </c>
      <c r="R28" s="23">
        <v>5000</v>
      </c>
      <c r="S28" s="23">
        <v>5000</v>
      </c>
      <c r="T28" s="23">
        <v>5000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4">
        <v>0</v>
      </c>
      <c r="AG28" s="23">
        <v>5000</v>
      </c>
      <c r="AH28" s="24">
        <v>0</v>
      </c>
      <c r="AI28" s="23">
        <v>0</v>
      </c>
      <c r="AJ28" s="25"/>
      <c r="AK28" s="19"/>
      <c r="AL28" s="19">
        <v>5000</v>
      </c>
      <c r="AM28" s="30"/>
    </row>
    <row r="29" spans="1:39" s="17" customFormat="1" x14ac:dyDescent="0.25">
      <c r="A29" s="8" t="s">
        <v>33</v>
      </c>
      <c r="B29" s="9" t="s">
        <v>34</v>
      </c>
      <c r="C29" s="8" t="s">
        <v>33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11">
        <v>0</v>
      </c>
      <c r="P29" s="20">
        <v>1527322</v>
      </c>
      <c r="Q29" s="20">
        <v>1007443.8</v>
      </c>
      <c r="R29" s="20">
        <v>2534765.7999999998</v>
      </c>
      <c r="S29" s="20">
        <v>2534765.7999999998</v>
      </c>
      <c r="T29" s="20">
        <v>2534765.7999999998</v>
      </c>
      <c r="U29" s="20">
        <v>0</v>
      </c>
      <c r="V29" s="20">
        <v>0</v>
      </c>
      <c r="W29" s="20">
        <v>0</v>
      </c>
      <c r="X29" s="20">
        <v>0</v>
      </c>
      <c r="Y29" s="20">
        <v>299.52999999999997</v>
      </c>
      <c r="Z29" s="20">
        <v>1052928.53</v>
      </c>
      <c r="AA29" s="20">
        <v>1052629</v>
      </c>
      <c r="AB29" s="20">
        <v>299.52999999999997</v>
      </c>
      <c r="AC29" s="20">
        <v>1052928.53</v>
      </c>
      <c r="AD29" s="20">
        <v>1052629</v>
      </c>
      <c r="AE29" s="20">
        <v>1052629</v>
      </c>
      <c r="AF29" s="21">
        <v>0.41527663029065642</v>
      </c>
      <c r="AG29" s="20">
        <v>1482136.8</v>
      </c>
      <c r="AH29" s="21">
        <v>0.41527663029065642</v>
      </c>
      <c r="AI29" s="20">
        <v>0</v>
      </c>
      <c r="AJ29" s="22"/>
      <c r="AK29" s="18">
        <v>2534765.7999999998</v>
      </c>
      <c r="AL29" s="18">
        <f>SUM(AL30+AL35)</f>
        <v>1534782</v>
      </c>
      <c r="AM29" s="29">
        <f t="shared" si="0"/>
        <v>60.549262578814975</v>
      </c>
    </row>
    <row r="30" spans="1:39" s="17" customFormat="1" ht="39.6" outlineLevel="1" x14ac:dyDescent="0.25">
      <c r="A30" s="8" t="s">
        <v>35</v>
      </c>
      <c r="B30" s="9" t="s">
        <v>36</v>
      </c>
      <c r="C30" s="8" t="s">
        <v>35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11">
        <v>0</v>
      </c>
      <c r="P30" s="20">
        <v>1527322</v>
      </c>
      <c r="Q30" s="20">
        <v>937443.8</v>
      </c>
      <c r="R30" s="20">
        <v>2464765.7999999998</v>
      </c>
      <c r="S30" s="20">
        <v>2464765.7999999998</v>
      </c>
      <c r="T30" s="20">
        <v>2464765.7999999998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1022629</v>
      </c>
      <c r="AA30" s="20">
        <v>1022629</v>
      </c>
      <c r="AB30" s="20">
        <v>0</v>
      </c>
      <c r="AC30" s="20">
        <v>1022629</v>
      </c>
      <c r="AD30" s="20">
        <v>1022629</v>
      </c>
      <c r="AE30" s="20">
        <v>1022629</v>
      </c>
      <c r="AF30" s="21">
        <v>0.41489905450651743</v>
      </c>
      <c r="AG30" s="20">
        <v>1442136.8</v>
      </c>
      <c r="AH30" s="21">
        <v>0.41489905450651743</v>
      </c>
      <c r="AI30" s="20">
        <v>0</v>
      </c>
      <c r="AJ30" s="22"/>
      <c r="AK30" s="18">
        <v>2464765.7999999998</v>
      </c>
      <c r="AL30" s="18">
        <f>SUM(AL31+AL32+AL33+AL34)</f>
        <v>1534782</v>
      </c>
      <c r="AM30" s="29">
        <f t="shared" si="0"/>
        <v>62.268877635351807</v>
      </c>
    </row>
    <row r="31" spans="1:39" ht="26.4" outlineLevel="2" x14ac:dyDescent="0.25">
      <c r="A31" s="4" t="s">
        <v>37</v>
      </c>
      <c r="B31" s="5" t="s">
        <v>38</v>
      </c>
      <c r="C31" s="4" t="s">
        <v>37</v>
      </c>
      <c r="D31" s="4"/>
      <c r="E31" s="4"/>
      <c r="F31" s="6"/>
      <c r="G31" s="4"/>
      <c r="H31" s="4"/>
      <c r="I31" s="4"/>
      <c r="J31" s="4"/>
      <c r="K31" s="4"/>
      <c r="L31" s="4"/>
      <c r="M31" s="4"/>
      <c r="N31" s="4"/>
      <c r="O31" s="7">
        <v>0</v>
      </c>
      <c r="P31" s="23">
        <v>1027762</v>
      </c>
      <c r="Q31" s="23">
        <v>281197</v>
      </c>
      <c r="R31" s="23">
        <v>1308959</v>
      </c>
      <c r="S31" s="23">
        <v>1308959</v>
      </c>
      <c r="T31" s="23">
        <v>1308959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945621</v>
      </c>
      <c r="AA31" s="23">
        <v>945621</v>
      </c>
      <c r="AB31" s="23">
        <v>0</v>
      </c>
      <c r="AC31" s="23">
        <v>945621</v>
      </c>
      <c r="AD31" s="23">
        <v>945621</v>
      </c>
      <c r="AE31" s="23">
        <v>945621</v>
      </c>
      <c r="AF31" s="24">
        <v>0.72242216906717471</v>
      </c>
      <c r="AG31" s="23">
        <v>363338</v>
      </c>
      <c r="AH31" s="24">
        <v>0.72242216906717471</v>
      </c>
      <c r="AI31" s="23">
        <v>0</v>
      </c>
      <c r="AJ31" s="25"/>
      <c r="AK31" s="19">
        <v>1308959</v>
      </c>
      <c r="AL31" s="19">
        <v>1089225</v>
      </c>
      <c r="AM31" s="30">
        <f t="shared" si="0"/>
        <v>83.213072372778669</v>
      </c>
    </row>
    <row r="32" spans="1:39" ht="26.4" outlineLevel="2" x14ac:dyDescent="0.25">
      <c r="A32" s="4" t="s">
        <v>39</v>
      </c>
      <c r="B32" s="5" t="s">
        <v>40</v>
      </c>
      <c r="C32" s="4" t="s">
        <v>39</v>
      </c>
      <c r="D32" s="4"/>
      <c r="E32" s="4"/>
      <c r="F32" s="6"/>
      <c r="G32" s="4"/>
      <c r="H32" s="4"/>
      <c r="I32" s="4"/>
      <c r="J32" s="4"/>
      <c r="K32" s="4"/>
      <c r="L32" s="4"/>
      <c r="M32" s="4"/>
      <c r="N32" s="4"/>
      <c r="O32" s="7">
        <v>0</v>
      </c>
      <c r="P32" s="23">
        <v>380000</v>
      </c>
      <c r="Q32" s="23">
        <v>516246.8</v>
      </c>
      <c r="R32" s="23">
        <v>896246.8</v>
      </c>
      <c r="S32" s="23">
        <v>896246.8</v>
      </c>
      <c r="T32" s="23">
        <v>896246.8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4">
        <v>0</v>
      </c>
      <c r="AG32" s="23">
        <v>896246.8</v>
      </c>
      <c r="AH32" s="24">
        <v>0</v>
      </c>
      <c r="AI32" s="23">
        <v>0</v>
      </c>
      <c r="AJ32" s="25"/>
      <c r="AK32" s="19">
        <v>896246.8</v>
      </c>
      <c r="AL32" s="19">
        <v>326000</v>
      </c>
      <c r="AM32" s="30">
        <f t="shared" si="0"/>
        <v>36.373909507961422</v>
      </c>
    </row>
    <row r="33" spans="1:39" ht="26.4" outlineLevel="2" x14ac:dyDescent="0.25">
      <c r="A33" s="4" t="s">
        <v>48</v>
      </c>
      <c r="B33" s="5" t="s">
        <v>49</v>
      </c>
      <c r="C33" s="4" t="s">
        <v>48</v>
      </c>
      <c r="D33" s="4"/>
      <c r="E33" s="4"/>
      <c r="F33" s="6"/>
      <c r="G33" s="4"/>
      <c r="H33" s="4"/>
      <c r="I33" s="4"/>
      <c r="J33" s="4"/>
      <c r="K33" s="4"/>
      <c r="L33" s="4"/>
      <c r="M33" s="4"/>
      <c r="N33" s="4"/>
      <c r="O33" s="7">
        <v>0</v>
      </c>
      <c r="P33" s="23">
        <v>27455</v>
      </c>
      <c r="Q33" s="23">
        <v>0</v>
      </c>
      <c r="R33" s="23">
        <v>27455</v>
      </c>
      <c r="S33" s="23">
        <v>27455</v>
      </c>
      <c r="T33" s="23">
        <v>27455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23008</v>
      </c>
      <c r="AA33" s="23">
        <v>23008</v>
      </c>
      <c r="AB33" s="23">
        <v>0</v>
      </c>
      <c r="AC33" s="23">
        <v>23008</v>
      </c>
      <c r="AD33" s="23">
        <v>23008</v>
      </c>
      <c r="AE33" s="23">
        <v>23008</v>
      </c>
      <c r="AF33" s="24">
        <v>0.83802586049899841</v>
      </c>
      <c r="AG33" s="23">
        <v>4447</v>
      </c>
      <c r="AH33" s="24">
        <v>0.83802586049899841</v>
      </c>
      <c r="AI33" s="23">
        <v>0</v>
      </c>
      <c r="AJ33" s="25"/>
      <c r="AK33" s="19">
        <v>27455</v>
      </c>
      <c r="AL33" s="19">
        <v>27452</v>
      </c>
      <c r="AM33" s="30">
        <f t="shared" si="0"/>
        <v>99.989073028592244</v>
      </c>
    </row>
    <row r="34" spans="1:39" outlineLevel="2" x14ac:dyDescent="0.25">
      <c r="A34" s="4" t="s">
        <v>41</v>
      </c>
      <c r="B34" s="5" t="s">
        <v>42</v>
      </c>
      <c r="C34" s="4" t="s">
        <v>41</v>
      </c>
      <c r="D34" s="4"/>
      <c r="E34" s="4"/>
      <c r="F34" s="6"/>
      <c r="G34" s="4"/>
      <c r="H34" s="4"/>
      <c r="I34" s="4"/>
      <c r="J34" s="4"/>
      <c r="K34" s="4"/>
      <c r="L34" s="4"/>
      <c r="M34" s="4"/>
      <c r="N34" s="4"/>
      <c r="O34" s="7">
        <v>0</v>
      </c>
      <c r="P34" s="23">
        <v>92105</v>
      </c>
      <c r="Q34" s="23">
        <v>140000</v>
      </c>
      <c r="R34" s="23">
        <v>232105</v>
      </c>
      <c r="S34" s="23">
        <v>232105</v>
      </c>
      <c r="T34" s="23">
        <v>232105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54000</v>
      </c>
      <c r="AA34" s="23">
        <v>54000</v>
      </c>
      <c r="AB34" s="23">
        <v>0</v>
      </c>
      <c r="AC34" s="23">
        <v>54000</v>
      </c>
      <c r="AD34" s="23">
        <v>54000</v>
      </c>
      <c r="AE34" s="23">
        <v>54000</v>
      </c>
      <c r="AF34" s="24">
        <v>0.23265332500376984</v>
      </c>
      <c r="AG34" s="23">
        <v>178105</v>
      </c>
      <c r="AH34" s="24">
        <v>0.23265332500376984</v>
      </c>
      <c r="AI34" s="23">
        <v>0</v>
      </c>
      <c r="AJ34" s="25"/>
      <c r="AK34" s="19">
        <v>232105</v>
      </c>
      <c r="AL34" s="19">
        <v>92105</v>
      </c>
      <c r="AM34" s="30">
        <f t="shared" si="0"/>
        <v>39.682471295318926</v>
      </c>
    </row>
    <row r="35" spans="1:39" s="17" customFormat="1" ht="13.8" customHeight="1" outlineLevel="1" x14ac:dyDescent="0.25">
      <c r="A35" s="8" t="s">
        <v>43</v>
      </c>
      <c r="B35" s="9" t="s">
        <v>44</v>
      </c>
      <c r="C35" s="8" t="s">
        <v>43</v>
      </c>
      <c r="D35" s="8"/>
      <c r="E35" s="8"/>
      <c r="F35" s="10"/>
      <c r="G35" s="8"/>
      <c r="H35" s="8"/>
      <c r="I35" s="8"/>
      <c r="J35" s="8"/>
      <c r="K35" s="8"/>
      <c r="L35" s="8"/>
      <c r="M35" s="8"/>
      <c r="N35" s="8"/>
      <c r="O35" s="11">
        <v>0</v>
      </c>
      <c r="P35" s="20">
        <v>0</v>
      </c>
      <c r="Q35" s="20">
        <v>70000</v>
      </c>
      <c r="R35" s="20">
        <v>70000</v>
      </c>
      <c r="S35" s="20">
        <v>70000</v>
      </c>
      <c r="T35" s="20">
        <v>70000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30000</v>
      </c>
      <c r="AA35" s="20">
        <v>30000</v>
      </c>
      <c r="AB35" s="20">
        <v>0</v>
      </c>
      <c r="AC35" s="20">
        <v>30000</v>
      </c>
      <c r="AD35" s="20">
        <v>30000</v>
      </c>
      <c r="AE35" s="20">
        <v>30000</v>
      </c>
      <c r="AF35" s="21">
        <v>0.42857142857142855</v>
      </c>
      <c r="AG35" s="20">
        <v>40000</v>
      </c>
      <c r="AH35" s="21">
        <v>0.42857142857142855</v>
      </c>
      <c r="AI35" s="20">
        <v>0</v>
      </c>
      <c r="AJ35" s="22"/>
      <c r="AK35" s="18">
        <v>70000</v>
      </c>
      <c r="AL35" s="18">
        <f>AL36</f>
        <v>0</v>
      </c>
      <c r="AM35" s="29">
        <f t="shared" si="0"/>
        <v>0</v>
      </c>
    </row>
    <row r="36" spans="1:39" ht="52.8" outlineLevel="5" x14ac:dyDescent="0.25">
      <c r="A36" s="4" t="s">
        <v>68</v>
      </c>
      <c r="B36" s="5" t="s">
        <v>69</v>
      </c>
      <c r="C36" s="4" t="s">
        <v>68</v>
      </c>
      <c r="D36" s="4"/>
      <c r="E36" s="4"/>
      <c r="F36" s="6"/>
      <c r="G36" s="4"/>
      <c r="H36" s="4"/>
      <c r="I36" s="4"/>
      <c r="J36" s="4"/>
      <c r="K36" s="4"/>
      <c r="L36" s="4"/>
      <c r="M36" s="4"/>
      <c r="N36" s="4"/>
      <c r="O36" s="7">
        <v>0</v>
      </c>
      <c r="P36" s="23">
        <v>0</v>
      </c>
      <c r="Q36" s="23">
        <v>70000</v>
      </c>
      <c r="R36" s="23">
        <v>70000</v>
      </c>
      <c r="S36" s="23">
        <v>70000</v>
      </c>
      <c r="T36" s="23">
        <v>70000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30000</v>
      </c>
      <c r="AA36" s="23">
        <v>30000</v>
      </c>
      <c r="AB36" s="23">
        <v>0</v>
      </c>
      <c r="AC36" s="23">
        <v>30000</v>
      </c>
      <c r="AD36" s="23">
        <v>30000</v>
      </c>
      <c r="AE36" s="23">
        <v>30000</v>
      </c>
      <c r="AF36" s="24">
        <v>0.42857142857142855</v>
      </c>
      <c r="AG36" s="23">
        <v>40000</v>
      </c>
      <c r="AH36" s="24">
        <v>0.42857142857142855</v>
      </c>
      <c r="AI36" s="23">
        <v>0</v>
      </c>
      <c r="AJ36" s="25"/>
      <c r="AK36" s="19">
        <v>70000</v>
      </c>
      <c r="AL36" s="19"/>
      <c r="AM36" s="30">
        <f t="shared" si="0"/>
        <v>0</v>
      </c>
    </row>
    <row r="37" spans="1:39" s="17" customFormat="1" ht="28.8" customHeight="1" x14ac:dyDescent="0.25">
      <c r="A37" s="58" t="s">
        <v>45</v>
      </c>
      <c r="B37" s="59"/>
      <c r="C37" s="59"/>
      <c r="D37" s="59"/>
      <c r="E37" s="59"/>
      <c r="F37" s="59"/>
      <c r="G37" s="59"/>
      <c r="H37" s="59"/>
      <c r="I37" s="12"/>
      <c r="J37" s="12"/>
      <c r="K37" s="12"/>
      <c r="L37" s="12"/>
      <c r="M37" s="12"/>
      <c r="N37" s="12"/>
      <c r="O37" s="13">
        <v>0</v>
      </c>
      <c r="P37" s="26">
        <v>1858130</v>
      </c>
      <c r="Q37" s="26">
        <v>1224843.81</v>
      </c>
      <c r="R37" s="26">
        <v>3082973.81</v>
      </c>
      <c r="S37" s="26">
        <v>3082973.81</v>
      </c>
      <c r="T37" s="26">
        <v>3082973.81</v>
      </c>
      <c r="U37" s="26">
        <v>0</v>
      </c>
      <c r="V37" s="26">
        <v>0</v>
      </c>
      <c r="W37" s="26">
        <v>0</v>
      </c>
      <c r="X37" s="26">
        <v>0</v>
      </c>
      <c r="Y37" s="26">
        <v>299.52999999999997</v>
      </c>
      <c r="Z37" s="26">
        <v>1395488.96</v>
      </c>
      <c r="AA37" s="26">
        <v>1395189.43</v>
      </c>
      <c r="AB37" s="26">
        <v>299.52999999999997</v>
      </c>
      <c r="AC37" s="26">
        <v>1395488.96</v>
      </c>
      <c r="AD37" s="26">
        <v>1395189.43</v>
      </c>
      <c r="AE37" s="26">
        <v>1395189.43</v>
      </c>
      <c r="AF37" s="27">
        <v>0.45254663710555493</v>
      </c>
      <c r="AG37" s="26">
        <v>1687784.38</v>
      </c>
      <c r="AH37" s="27">
        <v>0.45254663710555493</v>
      </c>
      <c r="AI37" s="26">
        <v>0</v>
      </c>
      <c r="AJ37" s="28"/>
      <c r="AK37" s="18">
        <f>AK6+AK29</f>
        <v>2895194.92</v>
      </c>
      <c r="AL37" s="18">
        <f>SUM(AL6+AL29)</f>
        <v>1923580</v>
      </c>
      <c r="AM37" s="29">
        <f t="shared" si="0"/>
        <v>66.440431582409659</v>
      </c>
    </row>
  </sheetData>
  <mergeCells count="32">
    <mergeCell ref="A37:H37"/>
    <mergeCell ref="F4:H4"/>
    <mergeCell ref="A4:A5"/>
    <mergeCell ref="B4:B5"/>
    <mergeCell ref="C4:C5"/>
    <mergeCell ref="D4:D5"/>
    <mergeCell ref="E4:E5"/>
    <mergeCell ref="A3:AM3"/>
    <mergeCell ref="AB4:AD4"/>
    <mergeCell ref="V4:V5"/>
    <mergeCell ref="P4:P5"/>
    <mergeCell ref="W4:W5"/>
    <mergeCell ref="I4:K4"/>
    <mergeCell ref="L4:L5"/>
    <mergeCell ref="M4:M5"/>
    <mergeCell ref="N4:N5"/>
    <mergeCell ref="A1:AJ1"/>
    <mergeCell ref="AF4:AF5"/>
    <mergeCell ref="AM4:AM5"/>
    <mergeCell ref="O4:O5"/>
    <mergeCell ref="A2:AM2"/>
    <mergeCell ref="Q4:Q5"/>
    <mergeCell ref="R4:R5"/>
    <mergeCell ref="S4:S5"/>
    <mergeCell ref="AG4:AH4"/>
    <mergeCell ref="AI4:AJ4"/>
    <mergeCell ref="U4:U5"/>
    <mergeCell ref="T4:T5"/>
    <mergeCell ref="Y4:AA5"/>
    <mergeCell ref="AK4:AK5"/>
    <mergeCell ref="AL4:AL5"/>
    <mergeCell ref="X4:X5"/>
  </mergeCells>
  <pageMargins left="0.59055118110236227" right="0" top="0.59055118110236227" bottom="0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2E94A1A-8043-4BDB-92AC-3D497F84F2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(12)</vt:lpstr>
      <vt:lpstr>'Документ (12)'!Заголовки_для_печати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 Windows</cp:lastModifiedBy>
  <cp:lastPrinted>2019-11-16T12:05:02Z</cp:lastPrinted>
  <dcterms:created xsi:type="dcterms:W3CDTF">2019-11-07T09:49:58Z</dcterms:created>
  <dcterms:modified xsi:type="dcterms:W3CDTF">2019-11-23T11:57:26Z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16_09_02)(11).xlsx</vt:lpwstr>
  </property>
  <property fmtid="{D5CDD505-2E9C-101B-9397-08002B2CF9AE}" pid="3" name="Название отчета">
    <vt:lpwstr>Вариант (новый от 18.02.2019 16_09_02)(11).xlsx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